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nce\Documents\1 WF\7 NZADDs\Data\"/>
    </mc:Choice>
  </mc:AlternateContent>
  <xr:revisionPtr revIDLastSave="0" documentId="10_ncr:8100000_{B18C3C18-1E73-41AE-BF56-E21897EEA01F}" xr6:coauthVersionLast="33" xr6:coauthVersionMax="33" xr10:uidLastSave="{00000000-0000-0000-0000-000000000000}"/>
  <bookViews>
    <workbookView xWindow="480" yWindow="120" windowWidth="27792" windowHeight="12588" xr2:uid="{00000000-000D-0000-FFFF-FFFF00000000}"/>
  </bookViews>
  <sheets>
    <sheet name="2018 budget" sheetId="5" r:id="rId1"/>
    <sheet name="Inflation Adjusted" sheetId="4" r:id="rId2"/>
    <sheet name="ODA GNI" sheetId="6" r:id="rId3"/>
    <sheet name="Triennium Sums" sheetId="3" state="hidden" r:id="rId4"/>
    <sheet name="Compare recent budgets" sheetId="1" r:id="rId5"/>
    <sheet name="Data sources" sheetId="2" r:id="rId6"/>
  </sheets>
  <definedNames>
    <definedName name="_xlnm.Print_Area" localSheetId="0">'2018 budget'!$A$1:$H$38</definedName>
    <definedName name="_xlnm.Print_Area" localSheetId="4">'Compare recent budgets'!$A$1:$I$35</definedName>
  </definedNames>
  <calcPr calcId="162913"/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3" i="3" l="1"/>
  <c r="K9" i="4" l="1"/>
  <c r="K10" i="4" s="1"/>
  <c r="K11" i="4" s="1"/>
  <c r="K12" i="4" s="1"/>
  <c r="K7" i="4" l="1"/>
  <c r="K6" i="4" s="1"/>
  <c r="K5" i="4" s="1"/>
  <c r="K4" i="4" s="1"/>
  <c r="K3" i="4" s="1"/>
  <c r="C12" i="4" l="1"/>
  <c r="B17" i="6"/>
  <c r="B9" i="6" l="1"/>
  <c r="B10" i="6"/>
  <c r="B11" i="6"/>
  <c r="B12" i="6"/>
  <c r="B13" i="6"/>
  <c r="B14" i="6"/>
  <c r="B15" i="6"/>
  <c r="B16" i="6"/>
  <c r="C3" i="4" l="1"/>
  <c r="C10" i="4" l="1"/>
  <c r="C9" i="4"/>
  <c r="C8" i="4"/>
  <c r="C7" i="4"/>
  <c r="C6" i="4"/>
  <c r="C5" i="4"/>
  <c r="C4" i="4"/>
  <c r="C11" i="4"/>
  <c r="E3" i="3" l="1"/>
  <c r="D3" i="3"/>
  <c r="C3" i="3"/>
</calcChain>
</file>

<file path=xl/sharedStrings.xml><?xml version="1.0" encoding="utf-8"?>
<sst xmlns="http://schemas.openxmlformats.org/spreadsheetml/2006/main" count="96" uniqueCount="54">
  <si>
    <t>References</t>
  </si>
  <si>
    <t>for 2016/17 budget</t>
  </si>
  <si>
    <t>http://www.treasury.govt.nz/budget/2016/data/b16-expenditure-data.xls</t>
  </si>
  <si>
    <t>http://www.treasury.govt.nz/budget/2016/estimates/v4/est16-v4-offdev.pdf</t>
  </si>
  <si>
    <t>for 2015/16 budget</t>
  </si>
  <si>
    <t>https://waylaiddialectic.files.wordpress.com/2015/06/nz-budget-2015-16-data-file-t-wood.xlsx</t>
  </si>
  <si>
    <t>https://nzadds.org.nz/2015/05/28/the-new-zealand-aid-budget-2015/</t>
  </si>
  <si>
    <t>do not worry about these two numbers. they are just there to place the vertical lines on the chart. don't delete them.</t>
  </si>
  <si>
    <t>Financial Year</t>
  </si>
  <si>
    <t>Budget 2016 NZD (million)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</si>
  <si>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</si>
  <si>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</si>
  <si>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</si>
  <si>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</si>
  <si>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</si>
  <si>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</si>
  <si>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</si>
  <si>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</si>
  <si>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</si>
  <si>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for 2017/18 budget</t>
  </si>
  <si>
    <t>http://www.treasury.govt.nz/budget/2017/data/b17-expenditure-data.xls (which comes from http://www.treasury.govt.nz/budget/2017/data)</t>
  </si>
  <si>
    <t>https://www.budget.govt.nz/budget/docs/estimates/v4/est17-v4-offdev.doc (which is from: https://www.budget.govt.nz/budget/2017/by/vote/offdev.htm)</t>
  </si>
  <si>
    <t>Budget 2017 NZD (million)</t>
  </si>
  <si>
    <t>2020/21</t>
  </si>
  <si>
    <t>Budget 2015 NZD (million)</t>
  </si>
  <si>
    <t xml:space="preserve">Triennium </t>
  </si>
  <si>
    <t>2015/16 - 2017/18</t>
  </si>
  <si>
    <t>Inflation data from</t>
  </si>
  <si>
    <t>Published by the New Zealand Treasury at:</t>
  </si>
  <si>
    <t>Year</t>
  </si>
  <si>
    <t>Inflation</t>
  </si>
  <si>
    <t>Index</t>
  </si>
  <si>
    <t>Nominal Million NZD</t>
  </si>
  <si>
    <t>GNI Data</t>
  </si>
  <si>
    <t>ODA/GNI</t>
  </si>
  <si>
    <t>ODA M NZD</t>
  </si>
  <si>
    <t>GNI M NZD</t>
  </si>
  <si>
    <t>Emailed to TW straight after budget night 2018 by Treasury</t>
  </si>
  <si>
    <t>2021/22</t>
  </si>
  <si>
    <t>Budget 2018 NZD (million)</t>
  </si>
  <si>
    <t>for 2018/19 budget</t>
  </si>
  <si>
    <t>https://treasury.govt.nz/publications/ise/budget-2018-data-estimates-appropriations-2018-19</t>
  </si>
  <si>
    <t>https://treasury.govt.nz/sites/default/files/2018-05/b18-expenditure-data.xls</t>
  </si>
  <si>
    <t>https://treasury.govt.nz/sites/default/files/2018-05/est18-v4-offdev.pdf</t>
  </si>
  <si>
    <t>https://treasury.govt.nz/publications/efu/budget-economic-and-fiscal-update-2018</t>
  </si>
  <si>
    <t>Actual URL: https://treasury.govt.nz/sites/default/files/2018-05/befu18-charts-data.xlsx</t>
  </si>
  <si>
    <t>Taken June to June from the Table Data Fig 1.3 - note that this table does not reconcile with Table 1 in their report.</t>
  </si>
  <si>
    <t>Data from Budget 2018</t>
  </si>
  <si>
    <t>Real (2018) NZD</t>
  </si>
  <si>
    <t>ODA data from Budget 2018; GNI data from Treasury</t>
  </si>
  <si>
    <t>2010/11</t>
  </si>
  <si>
    <t>2009/10</t>
  </si>
  <si>
    <t>2008/09</t>
  </si>
  <si>
    <t>NZD (million)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</si>
</sst>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41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0" borderId="0" xfId="0" applyNumberFormat="1" applyFill="1"/>
    <xf numFmtId="3" fontId="0" fillId="0" borderId="0" xfId="0" applyNumberFormat="1"/>
    <xf numFmtId="0" fontId="0" fillId="0" borderId="0" xfId="0" applyFill="1"/>
    <xf numFmtId="41" fontId="0" fillId="0" borderId="0" xfId="0" applyNumberFormat="1" applyFill="1"/>
    <xf numFmtId="164" fontId="0" fillId="0" borderId="0" xfId="0" applyNumberFormat="1" applyFill="1"/>
    <xf numFmtId="9" fontId="0" fillId="0" borderId="0" xfId="1" applyFont="1" applyFill="1"/>
    <xf numFmtId="0" fontId="0" fillId="0" borderId="0" xfId="0" applyBorder="1"/>
    <xf numFmtId="9" fontId="0" fillId="0" borderId="0" xfId="1" applyFont="1"/>
    <xf numFmtId="0" fontId="3" fillId="0" borderId="0" xfId="3"/>
    <xf numFmtId="0" fontId="0" fillId="0" borderId="0" xfId="0" applyFont="1"/>
    <xf numFmtId="17" fontId="0" fillId="0" borderId="0" xfId="0" applyNumberFormat="1" applyFont="1"/>
    <xf numFmtId="166" fontId="4" fillId="0" borderId="0" xfId="0" applyNumberFormat="1" applyFont="1"/>
    <xf numFmtId="165" fontId="0" fillId="0" borderId="0" xfId="0" applyNumberFormat="1" applyAlignment="1">
      <alignment horizontal="left"/>
    </xf>
    <xf numFmtId="10" fontId="0" fillId="0" borderId="0" xfId="1" applyNumberFormat="1" applyFont="1" applyAlignment="1">
      <alignment horizontal="left"/>
    </xf>
    <xf numFmtId="164" fontId="0" fillId="0" borderId="0" xfId="4" applyNumberFormat="1" applyFont="1" applyAlignment="1">
      <alignment horizontal="left"/>
    </xf>
    <xf numFmtId="165" fontId="0" fillId="0" borderId="0" xfId="0" applyNumberFormat="1"/>
    <xf numFmtId="17" fontId="0" fillId="0" borderId="0" xfId="0" applyNumberFormat="1"/>
    <xf numFmtId="166" fontId="0" fillId="0" borderId="0" xfId="0" applyNumberFormat="1"/>
    <xf numFmtId="1" fontId="0" fillId="0" borderId="0" xfId="0" applyNumberFormat="1" applyFill="1" applyBorder="1"/>
  </cellXfs>
  <cellStyles count="5">
    <cellStyle name="Comma" xfId="4" builtinId="3"/>
    <cellStyle name="Hyperlink" xfId="3" builtinId="8"/>
    <cellStyle name="Normal" xfId="0" builtinId="0"/>
    <cellStyle name="Normal 32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9934383202099732"/>
          <c:h val="0.86260369905507117"/>
        </c:manualLayout>
      </c:layout>
      <c:lineChart>
        <c:grouping val="standard"/>
        <c:varyColors val="0"/>
        <c:ser>
          <c:idx val="3"/>
          <c:order val="0"/>
          <c:tx>
            <c:strRef>
              <c:f>'2018 budget'!$C$2</c:f>
              <c:strCache>
                <c:ptCount val="1"/>
                <c:pt idx="0">
                  <c:v>NZD (million)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392447660841061E-3"/>
                  <c:y val="-4.297365751409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C2-4DE1-86E2-84599C421230}"/>
                </c:ext>
              </c:extLst>
            </c:dLbl>
            <c:dLbl>
              <c:idx val="1"/>
              <c:layout>
                <c:manualLayout>
                  <c:x val="-2.7277415613771193E-2"/>
                  <c:y val="3.98875181840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34-4CA1-9BD9-26BE3C710F05}"/>
                </c:ext>
              </c:extLst>
            </c:dLbl>
            <c:dLbl>
              <c:idx val="2"/>
              <c:layout>
                <c:manualLayout>
                  <c:x val="-5.2845573431673606E-2"/>
                  <c:y val="-3.3636648946329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4-4CA1-9BD9-26BE3C710F05}"/>
                </c:ext>
              </c:extLst>
            </c:dLbl>
            <c:dLbl>
              <c:idx val="3"/>
              <c:layout>
                <c:manualLayout>
                  <c:x val="-7.0879833357431832E-3"/>
                  <c:y val="-3.485703959654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34-4CA1-9BD9-26BE3C710F05}"/>
                </c:ext>
              </c:extLst>
            </c:dLbl>
            <c:dLbl>
              <c:idx val="4"/>
              <c:layout>
                <c:manualLayout>
                  <c:x val="-1.711509996077773E-2"/>
                  <c:y val="4.562776998223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4-4CA1-9BD9-26BE3C710F05}"/>
                </c:ext>
              </c:extLst>
            </c:dLbl>
            <c:dLbl>
              <c:idx val="5"/>
              <c:layout>
                <c:manualLayout>
                  <c:x val="-2.8971134889270101E-2"/>
                  <c:y val="4.5627769982234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34-4CA1-9BD9-26BE3C710F05}"/>
                </c:ext>
              </c:extLst>
            </c:dLbl>
            <c:dLbl>
              <c:idx val="6"/>
              <c:layout>
                <c:manualLayout>
                  <c:x val="-1.6384375747239832E-2"/>
                  <c:y val="-7.5412528108921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4-4CA1-9BD9-26BE3C710F05}"/>
                </c:ext>
              </c:extLst>
            </c:dLbl>
            <c:dLbl>
              <c:idx val="8"/>
              <c:layout>
                <c:manualLayout>
                  <c:x val="-4.7171855924438601E-2"/>
                  <c:y val="-5.2115355268929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C2-4DE1-86E2-84599C42123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'2018 budget'!$B$3:$B$16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'2018 budget'!$C$3:$C$16</c:f>
              <c:numCache>
                <c:formatCode>0</c:formatCode>
                <c:ptCount val="14"/>
                <c:pt idx="0">
                  <c:v>498.56799999999998</c:v>
                </c:pt>
                <c:pt idx="1">
                  <c:v>473.80599999999998</c:v>
                </c:pt>
                <c:pt idx="2">
                  <c:v>556.96400000000006</c:v>
                </c:pt>
                <c:pt idx="3">
                  <c:v>564.74599999999998</c:v>
                </c:pt>
                <c:pt idx="4">
                  <c:v>490.12799999999999</c:v>
                </c:pt>
                <c:pt idx="5">
                  <c:v>587.48700000000008</c:v>
                </c:pt>
                <c:pt idx="6">
                  <c:v>568.15699999999993</c:v>
                </c:pt>
                <c:pt idx="7">
                  <c:v>592.07100000000003</c:v>
                </c:pt>
                <c:pt idx="8">
                  <c:v>592.21900000000005</c:v>
                </c:pt>
                <c:pt idx="9">
                  <c:v>713.46600000000001</c:v>
                </c:pt>
                <c:pt idx="10">
                  <c:v>768.39300000000003</c:v>
                </c:pt>
                <c:pt idx="11">
                  <c:v>808.56799999999998</c:v>
                </c:pt>
                <c:pt idx="12">
                  <c:v>846.66200000000003</c:v>
                </c:pt>
                <c:pt idx="13">
                  <c:v>884.04600000000005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34-4CA1-9BD9-26BE3C710F05}"/>
            </c:ext>
          </c:extLst>
        </c:ser>
        <c:ser>
          <c:idx val="2"/>
          <c:order val="1"/>
          <c:tx>
            <c:strRef>
              <c:f>'2018 budget'!$AD$2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0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lgDashDot"/>
              </a:ln>
            </c:spPr>
          </c:errBars>
          <c:cat>
            <c:strRef>
              <c:f>'2018 budget'!$B$3:$B$16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'2018 budget'!$AD$8:$AD$14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34-4CA1-9BD9-26BE3C71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756672"/>
        <c:axId val="163922304"/>
      </c:lineChart>
      <c:catAx>
        <c:axId val="16375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80000"/>
          <a:lstStyle/>
          <a:p>
            <a:pPr>
              <a:defRPr/>
            </a:pPr>
            <a:endParaRPr lang="en-US"/>
          </a:p>
        </c:txPr>
        <c:crossAx val="163922304"/>
        <c:crosses val="autoZero"/>
        <c:auto val="1"/>
        <c:lblAlgn val="ctr"/>
        <c:lblOffset val="100"/>
        <c:noMultiLvlLbl val="0"/>
      </c:catAx>
      <c:valAx>
        <c:axId val="163922304"/>
        <c:scaling>
          <c:orientation val="minMax"/>
          <c:max val="1000"/>
          <c:min val="400"/>
        </c:scaling>
        <c:delete val="0"/>
        <c:axPos val="l"/>
        <c:numFmt formatCode="#,##0" sourceLinked="0"/>
        <c:majorTickMark val="out"/>
        <c:minorTickMark val="none"/>
        <c:tickLblPos val="nextTo"/>
        <c:crossAx val="163756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643731231252857"/>
          <c:y val="0.77612835836201755"/>
          <c:w val="0.28264547214825353"/>
          <c:h val="5.341042355513725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'Inflation Adjusted'!$B$2</c:f>
              <c:strCache>
                <c:ptCount val="1"/>
                <c:pt idx="0">
                  <c:v>Nominal Million NZD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'Inflation Adjusted'!$A$3:$A$11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'Inflation Adjusted'!$B$3:$B$11</c:f>
              <c:numCache>
                <c:formatCode>0.0</c:formatCode>
                <c:ptCount val="9"/>
                <c:pt idx="0">
                  <c:v>490.12799999999999</c:v>
                </c:pt>
                <c:pt idx="1">
                  <c:v>587.48700000000008</c:v>
                </c:pt>
                <c:pt idx="2">
                  <c:v>568.15699999999993</c:v>
                </c:pt>
                <c:pt idx="3">
                  <c:v>592.07100000000003</c:v>
                </c:pt>
                <c:pt idx="4">
                  <c:v>592.21900000000005</c:v>
                </c:pt>
                <c:pt idx="5">
                  <c:v>713.46600000000001</c:v>
                </c:pt>
                <c:pt idx="6">
                  <c:v>768.39300000000003</c:v>
                </c:pt>
                <c:pt idx="7">
                  <c:v>808.56799999999998</c:v>
                </c:pt>
                <c:pt idx="8">
                  <c:v>846.66200000000003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3-433F-8589-9E734AFA0C98}"/>
            </c:ext>
          </c:extLst>
        </c:ser>
        <c:ser>
          <c:idx val="1"/>
          <c:order val="1"/>
          <c:tx>
            <c:strRef>
              <c:f>'Inflation Adjusted'!$C$2</c:f>
              <c:strCache>
                <c:ptCount val="1"/>
                <c:pt idx="0">
                  <c:v>Real (2018) NZD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'Inflation Adjusted'!$A$3:$A$11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'Inflation Adjusted'!$C$3:$C$11</c:f>
              <c:numCache>
                <c:formatCode>0.0</c:formatCode>
                <c:ptCount val="9"/>
                <c:pt idx="0">
                  <c:v>518.04933903318329</c:v>
                </c:pt>
                <c:pt idx="1">
                  <c:v>611.0817135154133</c:v>
                </c:pt>
                <c:pt idx="2">
                  <c:v>588.51298290048203</c:v>
                </c:pt>
                <c:pt idx="3">
                  <c:v>610.73902964570675</c:v>
                </c:pt>
                <c:pt idx="4">
                  <c:v>600.42780920342864</c:v>
                </c:pt>
                <c:pt idx="5">
                  <c:v>713.46600000000001</c:v>
                </c:pt>
                <c:pt idx="6">
                  <c:v>757.31066729678639</c:v>
                </c:pt>
                <c:pt idx="7">
                  <c:v>782.8041640879469</c:v>
                </c:pt>
                <c:pt idx="8">
                  <c:v>804.08502727480561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3-433F-8589-9E734AFA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46928"/>
        <c:axId val="612739384"/>
      </c:lineChart>
      <c:catAx>
        <c:axId val="61274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39384"/>
        <c:crosses val="autoZero"/>
        <c:auto val="1"/>
        <c:lblAlgn val="ctr"/>
        <c:lblOffset val="100"/>
        <c:noMultiLvlLbl val="0"/>
      </c:catAx>
      <c:valAx>
        <c:axId val="61273938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4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61059085721293E-2"/>
          <c:y val="5.016150651071534E-2"/>
          <c:w val="0.41660480206688244"/>
          <c:h val="5.0448783588150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20551976457495E-2"/>
          <c:y val="3.0877199807089334E-2"/>
          <c:w val="0.90255722580132025"/>
          <c:h val="0.84291950038559571"/>
        </c:manualLayout>
      </c:layout>
      <c:lineChart>
        <c:grouping val="standard"/>
        <c:varyColors val="0"/>
        <c:ser>
          <c:idx val="0"/>
          <c:order val="0"/>
          <c:tx>
            <c:strRef>
              <c:f>'ODA GNI'!$B$3</c:f>
              <c:strCache>
                <c:ptCount val="1"/>
                <c:pt idx="0">
                  <c:v>ODA/GNI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963872420788797E-2"/>
                  <c:y val="-4.9304991584572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C-410E-B48A-297C1D0A8674}"/>
                </c:ext>
              </c:extLst>
            </c:dLbl>
            <c:dLbl>
              <c:idx val="1"/>
              <c:layout>
                <c:manualLayout>
                  <c:x val="-3.9235942787486308E-2"/>
                  <c:y val="3.3603396002036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5C-4C65-90B0-9ADA58EAE3C0}"/>
                </c:ext>
              </c:extLst>
            </c:dLbl>
            <c:dLbl>
              <c:idx val="2"/>
              <c:layout>
                <c:manualLayout>
                  <c:x val="-3.9382347657294092E-2"/>
                  <c:y val="-6.425267469369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C-410E-B48A-297C1D0A8674}"/>
                </c:ext>
              </c:extLst>
            </c:dLbl>
            <c:dLbl>
              <c:idx val="3"/>
              <c:layout>
                <c:manualLayout>
                  <c:x val="-2.329651262211474E-2"/>
                  <c:y val="-5.6920788923904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5C-4C65-90B0-9ADA58EAE3C0}"/>
                </c:ext>
              </c:extLst>
            </c:dLbl>
            <c:dLbl>
              <c:idx val="4"/>
              <c:layout>
                <c:manualLayout>
                  <c:x val="-5.0512008202647458E-2"/>
                  <c:y val="4.636018031378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DC-410E-B48A-297C1D0A8674}"/>
                </c:ext>
              </c:extLst>
            </c:dLbl>
            <c:dLbl>
              <c:idx val="6"/>
              <c:layout>
                <c:manualLayout>
                  <c:x val="-2.0165053625722528E-2"/>
                  <c:y val="-5.2294528206395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DC-410E-B48A-297C1D0A8674}"/>
                </c:ext>
              </c:extLst>
            </c:dLbl>
            <c:dLbl>
              <c:idx val="8"/>
              <c:layout>
                <c:manualLayout>
                  <c:x val="-3.9235942787486294E-2"/>
                  <c:y val="3.6523530999647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C-4C65-90B0-9ADA58EAE3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'ODA GNI'!$A$4:$A$17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'ODA GNI'!$B$4:$B$17</c:f>
              <c:numCache>
                <c:formatCode>0.00%</c:formatCode>
                <c:ptCount val="14"/>
                <c:pt idx="0">
                  <c:v>2.8347860696517411E-3</c:v>
                </c:pt>
                <c:pt idx="1">
                  <c:v>2.543419562288297E-3</c:v>
                </c:pt>
                <c:pt idx="2">
                  <c:v>2.8809575535623769E-3</c:v>
                </c:pt>
                <c:pt idx="3">
                  <c:v>2.774005943463418E-3</c:v>
                </c:pt>
                <c:pt idx="4">
                  <c:v>2.3516361193743401E-3</c:v>
                </c:pt>
                <c:pt idx="5">
                  <c:v>2.6289418219081844E-3</c:v>
                </c:pt>
                <c:pt idx="6">
                  <c:v>2.4441380556403979E-3</c:v>
                </c:pt>
                <c:pt idx="7">
                  <c:v>2.4054432879116595E-3</c:v>
                </c:pt>
                <c:pt idx="8">
                  <c:v>2.2551102006001249E-3</c:v>
                </c:pt>
                <c:pt idx="9">
                  <c:v>2.5713642612118959E-3</c:v>
                </c:pt>
                <c:pt idx="10">
                  <c:v>2.6461832074673019E-3</c:v>
                </c:pt>
                <c:pt idx="11">
                  <c:v>2.6490259346865909E-3</c:v>
                </c:pt>
                <c:pt idx="12">
                  <c:v>2.6549872462132162E-3</c:v>
                </c:pt>
                <c:pt idx="13">
                  <c:v>2.6547673935324789E-3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C-410E-B48A-297C1D0A8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746928"/>
        <c:axId val="612739384"/>
      </c:lineChart>
      <c:catAx>
        <c:axId val="61274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74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39384"/>
        <c:crosses val="autoZero"/>
        <c:auto val="1"/>
        <c:lblAlgn val="ctr"/>
        <c:lblOffset val="100"/>
        <c:noMultiLvlLbl val="0"/>
      </c:catAx>
      <c:valAx>
        <c:axId val="612739384"/>
        <c:scaling>
          <c:orientation val="minMax"/>
          <c:max val="3.0000000000000009E-3"/>
          <c:min val="2.0000000000000005E-3"/>
        </c:scaling>
        <c:delete val="0"/>
        <c:axPos val="l"/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746928"/>
        <c:crosses val="autoZero"/>
        <c:crossBetween val="between"/>
        <c:majorUnit val="5.0000000000000012E-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932931650870368E-2"/>
          <c:y val="0.78857714534562118"/>
          <c:w val="0.15069254956991765"/>
          <c:h val="5.0448783588150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9934383202099732"/>
          <c:h val="0.86260369905507117"/>
        </c:manualLayout>
      </c:layout>
      <c:lineChart>
        <c:grouping val="standard"/>
        <c:varyColors val="0"/>
        <c:ser>
          <c:idx val="1"/>
          <c:order val="0"/>
          <c:tx>
            <c:strRef>
              <c:f>'Compare recent budgets'!$F$2</c:f>
              <c:strCache>
                <c:ptCount val="1"/>
                <c:pt idx="0">
                  <c:v>Budget 2015 NZD (million)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  <a:alpha val="34000"/>
                </a:schemeClr>
              </a:solidFill>
            </a:ln>
          </c:spPr>
          <c:marker>
            <c:symbol val="none"/>
          </c:marker>
          <c:cat>
            <c:strRef>
              <c:f>'Compare recent budgets'!$B$3:$B$13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'Compare recent budgets'!$F$3:$F$11</c:f>
              <c:numCache>
                <c:formatCode>0</c:formatCode>
                <c:ptCount val="9"/>
                <c:pt idx="0">
                  <c:v>564.74599999999998</c:v>
                </c:pt>
                <c:pt idx="1">
                  <c:v>490.12799999999999</c:v>
                </c:pt>
                <c:pt idx="2">
                  <c:v>587.48699999999997</c:v>
                </c:pt>
                <c:pt idx="3">
                  <c:v>588.19899999999996</c:v>
                </c:pt>
                <c:pt idx="4">
                  <c:v>602.94200000000001</c:v>
                </c:pt>
                <c:pt idx="5">
                  <c:v>635.72199999999998</c:v>
                </c:pt>
                <c:pt idx="6">
                  <c:v>650.22199999999998</c:v>
                </c:pt>
                <c:pt idx="7">
                  <c:v>650.22199999999998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81-4EAF-BC23-868C970B3D4F}"/>
            </c:ext>
          </c:extLst>
        </c:ser>
        <c:ser>
          <c:idx val="0"/>
          <c:order val="1"/>
          <c:tx>
            <c:strRef>
              <c:f>'Compare recent budgets'!$E$2</c:f>
              <c:strCache>
                <c:ptCount val="1"/>
                <c:pt idx="0">
                  <c:v>Budget 2016 NZD (million)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'Compare recent budgets'!$B$3:$B$13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'Compare recent budgets'!$E$3:$E$11</c:f>
              <c:numCache>
                <c:formatCode>_(* #,##0_);_(* \(#,##0\);_(* "-"_);_(@_)</c:formatCode>
                <c:ptCount val="9"/>
                <c:pt idx="0">
                  <c:v>564.74599999999998</c:v>
                </c:pt>
                <c:pt idx="1">
                  <c:v>490.12799999999999</c:v>
                </c:pt>
                <c:pt idx="2">
                  <c:v>587.48699999999997</c:v>
                </c:pt>
                <c:pt idx="3">
                  <c:v>568.15700000000004</c:v>
                </c:pt>
                <c:pt idx="4">
                  <c:v>589.32600000000002</c:v>
                </c:pt>
                <c:pt idx="5">
                  <c:v>659.41700000000003</c:v>
                </c:pt>
                <c:pt idx="6">
                  <c:v>660.20899999999995</c:v>
                </c:pt>
                <c:pt idx="7">
                  <c:v>650.99300000000005</c:v>
                </c:pt>
                <c:pt idx="8">
                  <c:v>650.99300000000005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81-4EAF-BC23-868C970B3D4F}"/>
            </c:ext>
          </c:extLst>
        </c:ser>
        <c:ser>
          <c:idx val="3"/>
          <c:order val="2"/>
          <c:tx>
            <c:strRef>
              <c:f>'Compare recent budgets'!$D$2</c:f>
              <c:strCache>
                <c:ptCount val="1"/>
                <c:pt idx="0">
                  <c:v>Budget 2017 NZD (million)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'Compare recent budgets'!$B$3:$B$13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'Compare recent budgets'!$D$3:$D$12</c:f>
              <c:numCache>
                <c:formatCode>0</c:formatCode>
                <c:ptCount val="10"/>
                <c:pt idx="1">
                  <c:v>490.12799999999999</c:v>
                </c:pt>
                <c:pt idx="2">
                  <c:v>587.48700000000008</c:v>
                </c:pt>
                <c:pt idx="3">
                  <c:v>568.15699999999993</c:v>
                </c:pt>
                <c:pt idx="4">
                  <c:v>592.07100000000003</c:v>
                </c:pt>
                <c:pt idx="5">
                  <c:v>601.94399999999996</c:v>
                </c:pt>
                <c:pt idx="6">
                  <c:v>710.62699999999995</c:v>
                </c:pt>
                <c:pt idx="7">
                  <c:v>649.20100000000002</c:v>
                </c:pt>
                <c:pt idx="8">
                  <c:v>649.20100000000002</c:v>
                </c:pt>
                <c:pt idx="9">
                  <c:v>649.53499999999997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C-4D05-ACFC-AA656EF76800}"/>
            </c:ext>
          </c:extLst>
        </c:ser>
        <c:ser>
          <c:idx val="4"/>
          <c:order val="3"/>
          <c:tx>
            <c:strRef>
              <c:f>'Compare recent budgets'!$C$2</c:f>
              <c:strCache>
                <c:ptCount val="1"/>
                <c:pt idx="0">
                  <c:v>Budget 2018 NZD (million)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9929813965354789E-2"/>
                  <c:y val="5.839317892024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A6-4F6F-935C-D25F1059503A}"/>
                </c:ext>
              </c:extLst>
            </c:dLbl>
            <c:dLbl>
              <c:idx val="3"/>
              <c:layout>
                <c:manualLayout>
                  <c:x val="-2.662357271908404E-2"/>
                  <c:y val="4.665437018749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A6-4F6F-935C-D25F1059503A}"/>
                </c:ext>
              </c:extLst>
            </c:dLbl>
            <c:dLbl>
              <c:idx val="4"/>
              <c:layout>
                <c:manualLayout>
                  <c:x val="-2.3317331472813323E-2"/>
                  <c:y val="4.9589072370680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A6-4F6F-935C-D25F1059503A}"/>
                </c:ext>
              </c:extLst>
            </c:dLbl>
            <c:dLbl>
              <c:idx val="5"/>
              <c:layout>
                <c:manualLayout>
                  <c:x val="-2.6623572719084103E-2"/>
                  <c:y val="4.3719668004305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6-4F6F-935C-D25F105950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'Compare recent budgets'!$B$3:$B$13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'Compare recent budgets'!$C$3:$C$13</c:f>
              <c:numCache>
                <c:formatCode>General</c:formatCode>
                <c:ptCount val="11"/>
                <c:pt idx="2" formatCode="0">
                  <c:v>587.48700000000008</c:v>
                </c:pt>
                <c:pt idx="3" formatCode="0">
                  <c:v>568.15699999999993</c:v>
                </c:pt>
                <c:pt idx="4" formatCode="0">
                  <c:v>592.07100000000003</c:v>
                </c:pt>
                <c:pt idx="5" formatCode="0">
                  <c:v>592.21900000000005</c:v>
                </c:pt>
                <c:pt idx="6" formatCode="0">
                  <c:v>713.46600000000001</c:v>
                </c:pt>
                <c:pt idx="7" formatCode="0">
                  <c:v>768.39300000000003</c:v>
                </c:pt>
                <c:pt idx="8" formatCode="0">
                  <c:v>808.56799999999998</c:v>
                </c:pt>
                <c:pt idx="9" formatCode="0">
                  <c:v>846.66200000000003</c:v>
                </c:pt>
                <c:pt idx="10" formatCode="0">
                  <c:v>884.04600000000005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6-4F6F-935C-D25F1059503A}"/>
            </c:ext>
          </c:extLst>
        </c:ser>
        <c:ser>
          <c:idx val="2"/>
          <c:order val="4"/>
          <c:tx>
            <c:strRef>
              <c:f>'Compare recent budgets'!$AE$2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35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lgDashDot"/>
              </a:ln>
            </c:spPr>
          </c:errBars>
          <c:cat>
            <c:strRef>
              <c:f>'Compare recent budgets'!$B$3:$B$13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'Compare recent budgets'!$AE$3:$AE$12</c:f>
              <c:numCache>
                <c:formatCode>General</c:formatCode>
                <c:ptCount val="10"/>
                <c:pt idx="3">
                  <c:v>550</c:v>
                </c:pt>
                <c:pt idx="6">
                  <c:v>550</c:v>
                </c:pt>
                <c:pt idx="9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81-4EAF-BC23-868C970B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756672"/>
        <c:axId val="163922304"/>
      </c:lineChart>
      <c:catAx>
        <c:axId val="16375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922304"/>
        <c:crosses val="autoZero"/>
        <c:auto val="1"/>
        <c:lblAlgn val="ctr"/>
        <c:lblOffset val="100"/>
        <c:noMultiLvlLbl val="0"/>
      </c:catAx>
      <c:valAx>
        <c:axId val="163922304"/>
        <c:scaling>
          <c:orientation val="minMax"/>
          <c:max val="900"/>
          <c:min val="400"/>
        </c:scaling>
        <c:delete val="0"/>
        <c:axPos val="l"/>
        <c:numFmt formatCode="#,##0" sourceLinked="0"/>
        <c:majorTickMark val="out"/>
        <c:minorTickMark val="none"/>
        <c:tickLblPos val="nextTo"/>
        <c:crossAx val="163756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121947126634974E-2"/>
          <c:y val="6.3561536968238561E-2"/>
          <c:w val="0.22846514193768422"/>
          <c:h val="0.2653398269588674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168276</xdr:colOff>
      <xdr:row>2</xdr:row>
      <xdr:rowOff>25400</xdr:rowOff>
    </xdr:from>
    <xdr:to>
      <xdr:col>12</xdr:col>
      <xdr:colOff>16933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78161F-ECE2-4458-8A83-21AB1C790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316230</xdr:colOff>
      <xdr:row>13</xdr:row>
      <xdr:rowOff>47626</xdr:rowOff>
    </xdr:from>
    <xdr:to>
      <xdr:col>8</xdr:col>
      <xdr:colOff>1905</xdr:colOff>
      <xdr:row>35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C81243-5AEB-4381-AD93-8EF9106D0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401955</xdr:colOff>
      <xdr:row>1</xdr:row>
      <xdr:rowOff>11431</xdr:rowOff>
    </xdr:from>
    <xdr:to>
      <xdr:col>15</xdr:col>
      <xdr:colOff>70485</xdr:colOff>
      <xdr:row>25</xdr:row>
      <xdr:rowOff>93345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E8B48B-A0D4-4DD3-931D-5D37FFEE4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549275</xdr:colOff>
      <xdr:row>14</xdr:row>
      <xdr:rowOff>85723</xdr:rowOff>
    </xdr:from>
    <xdr:to>
      <xdr:col>6</xdr:col>
      <xdr:colOff>687915</xdr:colOff>
      <xdr:row>37</xdr:row>
      <xdr:rowOff>129115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reasury.govt.nz/budget/2016/estimates/v4/est16-v4-offdev.pdf" TargetMode="External"/><Relationship Id="rId1" Type="http://schemas.openxmlformats.org/officeDocument/2006/relationships/hyperlink" Target="http://www.treasury.govt.nz/budget/2016/data/b16-expenditure-dat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25"/>
  <sheetViews>
    <sheetView showGridLines="0" tabSelected="1" zoomScale="90" zoomScaleNormal="90" workbookViewId="0">
      <selection activeCell="B29" sqref="B29"/>
    </sheetView>
  </sheetViews>
  <sheetFormatPr defaultRowHeight="14.4" x14ac:dyDescent="0.3"/>
  <cols>
    <col min="1" max="1" width="1.5546875" customWidth="1"/>
    <col min="2" max="2" width="14" customWidth="1"/>
    <col min="3" max="3" width="12.33203125" bestFit="1" customWidth="1"/>
    <col min="4" max="4" width="24.44140625" customWidth="1"/>
    <col min="5" max="5" width="5.44140625" customWidth="1"/>
    <col min="6" max="6" width="10.44140625" customWidth="1"/>
    <col min="7" max="7" width="17.5546875" customWidth="1"/>
    <col min="8" max="8" width="1.88671875" customWidth="1"/>
    <col min="9" max="9" width="11.5546875" customWidth="1"/>
    <col min="34" max="34" width="9.109375" customWidth="1"/>
  </cols>
  <sheetData>
    <row r="1" spans="2:41" ht="10.199999999999999" customHeight="1" x14ac:dyDescent="0.3"/>
    <row r="2" spans="2:41" x14ac:dyDescent="0.3">
      <c r="B2" s="2" t="s">
        <v>8</v>
      </c>
      <c r="C2" s="2" t="s">
        <v>53</v>
      </c>
      <c r="F2" s="14"/>
      <c r="AD2" s="4"/>
    </row>
    <row r="3" spans="2:41" x14ac:dyDescent="0.3">
      <c r="B3" s="14" t="s">
        <v>52</v>
      </c>
      <c r="C3" s="26">
        <v>498.56799999999998</v>
      </c>
      <c r="F3" s="14"/>
      <c r="AD3" s="4"/>
    </row>
    <row r="4" spans="2:41" x14ac:dyDescent="0.3">
      <c r="B4" s="14" t="s">
        <v>51</v>
      </c>
      <c r="C4" s="26">
        <v>473.80599999999998</v>
      </c>
      <c r="F4" s="14"/>
      <c r="AD4" s="4"/>
    </row>
    <row r="5" spans="2:41" x14ac:dyDescent="0.3">
      <c r="B5" s="14" t="s">
        <v>50</v>
      </c>
      <c r="C5" s="26">
        <v>556.96400000000006</v>
      </c>
      <c r="F5" s="14"/>
      <c r="AD5" s="4"/>
    </row>
    <row r="6" spans="2:41" x14ac:dyDescent="0.3">
      <c r="B6" s="14" t="s">
        <v>10</v>
      </c>
      <c r="C6" s="26">
        <v>564.74599999999998</v>
      </c>
      <c r="F6" s="14"/>
      <c r="AD6" s="4"/>
    </row>
    <row r="7" spans="2:41" x14ac:dyDescent="0.3">
      <c r="B7" s="14" t="s">
        <v>11</v>
      </c>
      <c r="C7" s="26">
        <v>490.12799999999999</v>
      </c>
      <c r="F7" s="14"/>
      <c r="AD7" s="4"/>
    </row>
    <row r="8" spans="2:41" x14ac:dyDescent="0.3">
      <c r="B8" t="s">
        <v>12</v>
      </c>
      <c r="C8" s="6">
        <v>587.48700000000008</v>
      </c>
      <c r="D8" s="6"/>
      <c r="E8" s="6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4"/>
    </row>
    <row r="9" spans="2:41" x14ac:dyDescent="0.3">
      <c r="B9" t="s">
        <v>13</v>
      </c>
      <c r="C9" s="6">
        <v>568.15699999999993</v>
      </c>
      <c r="D9" s="6"/>
      <c r="E9" s="6"/>
      <c r="F9" s="7"/>
      <c r="AD9" s="4"/>
    </row>
    <row r="10" spans="2:41" s="10" customFormat="1" x14ac:dyDescent="0.3">
      <c r="B10" s="10" t="s">
        <v>14</v>
      </c>
      <c r="C10" s="8">
        <v>592.07100000000003</v>
      </c>
      <c r="D10" s="6"/>
      <c r="E10" s="6"/>
      <c r="F10" s="12"/>
      <c r="AD10" s="4"/>
    </row>
    <row r="11" spans="2:41" s="10" customFormat="1" x14ac:dyDescent="0.3">
      <c r="B11" s="10" t="s">
        <v>15</v>
      </c>
      <c r="C11" s="8">
        <v>592.21900000000005</v>
      </c>
      <c r="D11" s="6"/>
      <c r="E11" s="6"/>
      <c r="F11" s="12"/>
      <c r="G11" s="5"/>
      <c r="I11" s="13"/>
    </row>
    <row r="12" spans="2:41" x14ac:dyDescent="0.3">
      <c r="B12" t="s">
        <v>16</v>
      </c>
      <c r="C12" s="6">
        <v>713.46600000000001</v>
      </c>
      <c r="D12" s="6"/>
      <c r="E12" s="6"/>
      <c r="F12" s="7"/>
      <c r="I12" s="6"/>
      <c r="AD12" s="4"/>
      <c r="AH12" s="14"/>
      <c r="AO12" s="6"/>
    </row>
    <row r="13" spans="2:41" x14ac:dyDescent="0.3">
      <c r="B13" t="s">
        <v>17</v>
      </c>
      <c r="C13" s="6">
        <v>768.39300000000003</v>
      </c>
      <c r="D13" s="6"/>
      <c r="E13" s="6"/>
      <c r="F13" s="7"/>
      <c r="AD13" s="4"/>
    </row>
    <row r="14" spans="2:41" x14ac:dyDescent="0.3">
      <c r="B14" t="s">
        <v>18</v>
      </c>
      <c r="C14" s="6">
        <v>808.56799999999998</v>
      </c>
      <c r="D14" s="6"/>
      <c r="E14" s="6"/>
      <c r="AK14" s="6"/>
      <c r="AL14" s="6"/>
      <c r="AM14" s="6"/>
      <c r="AN14" s="6"/>
    </row>
    <row r="15" spans="2:41" x14ac:dyDescent="0.3">
      <c r="B15" t="s">
        <v>23</v>
      </c>
      <c r="C15" s="6">
        <v>846.66200000000003</v>
      </c>
      <c r="D15" s="6"/>
      <c r="E15" s="6"/>
    </row>
    <row r="16" spans="2:41" x14ac:dyDescent="0.3">
      <c r="B16" t="s">
        <v>38</v>
      </c>
      <c r="C16" s="6">
        <v>884.04600000000005</v>
      </c>
      <c r="D16" s="6"/>
      <c r="E16" s="6"/>
      <c r="I16" s="5"/>
      <c r="J16" s="15"/>
    </row>
    <row r="19" spans="6:7" x14ac:dyDescent="0.3">
      <c r="F19" s="6"/>
      <c r="G19" s="6"/>
    </row>
    <row r="20" spans="6:7" x14ac:dyDescent="0.3">
      <c r="F20" s="6"/>
      <c r="G20" s="6"/>
    </row>
    <row r="21" spans="6:7" x14ac:dyDescent="0.3">
      <c r="F21" s="6"/>
      <c r="G21" s="6"/>
    </row>
    <row r="22" spans="6:7" x14ac:dyDescent="0.3">
      <c r="F22" s="6"/>
      <c r="G22" s="6"/>
    </row>
    <row r="23" spans="6:7" x14ac:dyDescent="0.3">
      <c r="F23" s="6"/>
      <c r="G23" s="6"/>
    </row>
    <row r="24" spans="6:7" x14ac:dyDescent="0.3">
      <c r="F24" s="6"/>
      <c r="G24" s="6"/>
    </row>
    <row r="25" spans="6:7" x14ac:dyDescent="0.3">
      <c r="F25" s="6"/>
      <c r="G25" s="6"/>
    </row>
  </sheetData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showGridLines="0" zoomScale="85" zoomScaleNormal="85" workbookViewId="0">
      <selection activeCell="F6" sqref="F6"/>
    </sheetView>
  </sheetViews>
  <sheetFormatPr defaultRowHeight="14.4" outlineLevelCol="1" x14ac:dyDescent="0.3"/>
  <cols>
    <col min="1" max="1" width="13.33203125" bestFit="1" customWidth="1"/>
    <col min="2" max="2" width="24.5546875" bestFit="1" customWidth="1"/>
    <col min="3" max="3" width="21.5546875" bestFit="1" customWidth="1"/>
    <col min="9" max="11" width="9.109375" hidden="1" customWidth="1" outlineLevel="1"/>
    <col min="12" max="12" width="9.109375" collapsed="1"/>
  </cols>
  <sheetData>
    <row r="1" spans="1:11" x14ac:dyDescent="0.3">
      <c r="A1" t="s">
        <v>47</v>
      </c>
    </row>
    <row r="2" spans="1:11" x14ac:dyDescent="0.3">
      <c r="A2" t="s">
        <v>8</v>
      </c>
      <c r="B2" t="s">
        <v>32</v>
      </c>
      <c r="C2" t="s">
        <v>48</v>
      </c>
      <c r="I2" t="s">
        <v>29</v>
      </c>
      <c r="J2" t="s">
        <v>30</v>
      </c>
      <c r="K2" t="s">
        <v>31</v>
      </c>
    </row>
    <row r="3" spans="1:11" x14ac:dyDescent="0.3">
      <c r="A3" t="s">
        <v>11</v>
      </c>
      <c r="B3" s="20">
        <v>490.12799999999999</v>
      </c>
      <c r="C3" s="20">
        <f t="shared" ref="C3:C10" si="0">B3/K3</f>
        <v>518.04933903318329</v>
      </c>
      <c r="I3" s="18">
        <v>41426</v>
      </c>
      <c r="J3" s="23">
        <v>0.68493156148901002</v>
      </c>
      <c r="K3" s="19">
        <f>K4/(1+(J4/100))</f>
        <v>0.94610293474113505</v>
      </c>
    </row>
    <row r="4" spans="1:11" x14ac:dyDescent="0.3">
      <c r="A4" t="s">
        <v>12</v>
      </c>
      <c r="B4" s="20">
        <v>587.48700000000008</v>
      </c>
      <c r="C4" s="20">
        <f t="shared" si="0"/>
        <v>611.0817135154133</v>
      </c>
      <c r="I4" s="18">
        <v>41791</v>
      </c>
      <c r="J4" s="23">
        <v>1.6156462561985201</v>
      </c>
      <c r="K4" s="19">
        <f>K5/(1+(J5/100))</f>
        <v>0.96138861138606457</v>
      </c>
    </row>
    <row r="5" spans="1:11" x14ac:dyDescent="0.3">
      <c r="A5" t="s">
        <v>13</v>
      </c>
      <c r="B5" s="20">
        <v>568.15699999999993</v>
      </c>
      <c r="C5" s="20">
        <f t="shared" si="0"/>
        <v>588.51298290048203</v>
      </c>
      <c r="I5" s="18">
        <v>42156</v>
      </c>
      <c r="J5" s="23">
        <v>0.41840999805604601</v>
      </c>
      <c r="K5" s="19">
        <f>K6/(1+(J6/100))</f>
        <v>0.96541115745627604</v>
      </c>
    </row>
    <row r="6" spans="1:11" x14ac:dyDescent="0.3">
      <c r="A6" t="s">
        <v>14</v>
      </c>
      <c r="B6" s="20">
        <v>592.07100000000003</v>
      </c>
      <c r="C6" s="20">
        <f t="shared" si="0"/>
        <v>610.73902964570675</v>
      </c>
      <c r="I6" s="18">
        <v>42522</v>
      </c>
      <c r="J6" s="23">
        <v>0.416666725412495</v>
      </c>
      <c r="K6" s="19">
        <f>K7/(1+(J7/100))</f>
        <v>0.96943370451281596</v>
      </c>
    </row>
    <row r="7" spans="1:11" x14ac:dyDescent="0.3">
      <c r="A7" t="s">
        <v>15</v>
      </c>
      <c r="B7" s="20">
        <v>592.21900000000005</v>
      </c>
      <c r="C7" s="20">
        <f t="shared" si="0"/>
        <v>600.42780920342864</v>
      </c>
      <c r="I7" s="18">
        <v>42887</v>
      </c>
      <c r="J7" s="23">
        <v>1.74273854902111</v>
      </c>
      <c r="K7" s="19">
        <f>K8/(1+(J8/100))</f>
        <v>0.98632839938856431</v>
      </c>
    </row>
    <row r="8" spans="1:11" x14ac:dyDescent="0.3">
      <c r="A8" t="s">
        <v>16</v>
      </c>
      <c r="B8" s="20">
        <v>713.46600000000001</v>
      </c>
      <c r="C8" s="20">
        <f t="shared" si="0"/>
        <v>713.46600000000001</v>
      </c>
      <c r="I8" s="18">
        <v>43252</v>
      </c>
      <c r="J8" s="23">
        <v>1.3861104090595799</v>
      </c>
      <c r="K8" s="19">
        <v>1</v>
      </c>
    </row>
    <row r="9" spans="1:11" x14ac:dyDescent="0.3">
      <c r="A9" t="s">
        <v>17</v>
      </c>
      <c r="B9" s="20">
        <v>768.39300000000003</v>
      </c>
      <c r="C9" s="20">
        <f t="shared" si="0"/>
        <v>757.31066729678639</v>
      </c>
      <c r="I9" s="18">
        <v>43617</v>
      </c>
      <c r="J9" s="23">
        <v>1.46337998153016</v>
      </c>
      <c r="K9" s="25">
        <f t="shared" ref="K9:K12" si="1">K8*(1+(J9/100))</f>
        <v>1.0146337998153017</v>
      </c>
    </row>
    <row r="10" spans="1:11" x14ac:dyDescent="0.3">
      <c r="A10" t="s">
        <v>18</v>
      </c>
      <c r="B10" s="20">
        <v>808.56799999999998</v>
      </c>
      <c r="C10" s="20">
        <f t="shared" si="0"/>
        <v>782.8041640879469</v>
      </c>
      <c r="I10" s="18">
        <v>43983</v>
      </c>
      <c r="J10" s="23">
        <v>1.8014811703112401</v>
      </c>
      <c r="K10" s="25">
        <f t="shared" si="1"/>
        <v>1.0329122366665879</v>
      </c>
    </row>
    <row r="11" spans="1:11" x14ac:dyDescent="0.3">
      <c r="A11" t="s">
        <v>23</v>
      </c>
      <c r="B11" s="20">
        <v>846.66200000000003</v>
      </c>
      <c r="C11" s="20">
        <f>B11/K11</f>
        <v>804.08502727480561</v>
      </c>
      <c r="I11" s="18">
        <v>44348</v>
      </c>
      <c r="J11" s="23">
        <v>1.94000966661636</v>
      </c>
      <c r="K11" s="25">
        <f t="shared" si="1"/>
        <v>1.0529508339055831</v>
      </c>
    </row>
    <row r="12" spans="1:11" x14ac:dyDescent="0.3">
      <c r="A12" t="s">
        <v>38</v>
      </c>
      <c r="B12" s="20">
        <v>884.04600000000005</v>
      </c>
      <c r="C12" s="20">
        <f>B12/K12</f>
        <v>823.08512317439363</v>
      </c>
      <c r="I12" s="24">
        <v>44713</v>
      </c>
      <c r="J12" s="23">
        <v>2.0051311267114702</v>
      </c>
      <c r="K12" s="25">
        <f t="shared" si="1"/>
        <v>1.0740638788251919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showGridLines="0" workbookViewId="0">
      <selection activeCell="P31" sqref="P31"/>
    </sheetView>
  </sheetViews>
  <sheetFormatPr defaultRowHeight="14.4" x14ac:dyDescent="0.3"/>
  <cols>
    <col min="1" max="1" width="13.33203125" customWidth="1"/>
    <col min="2" max="2" width="9.109375" bestFit="1" customWidth="1"/>
    <col min="3" max="3" width="11.33203125" bestFit="1" customWidth="1"/>
    <col min="4" max="4" width="10.5546875" bestFit="1" customWidth="1"/>
  </cols>
  <sheetData>
    <row r="1" spans="1:6" x14ac:dyDescent="0.3">
      <c r="A1" t="s">
        <v>49</v>
      </c>
    </row>
    <row r="2" spans="1:6" ht="5.25" customHeight="1" x14ac:dyDescent="0.3"/>
    <row r="3" spans="1:6" x14ac:dyDescent="0.3">
      <c r="A3" t="s">
        <v>8</v>
      </c>
      <c r="B3" t="s">
        <v>34</v>
      </c>
      <c r="C3" t="s">
        <v>35</v>
      </c>
      <c r="D3" t="s">
        <v>36</v>
      </c>
    </row>
    <row r="4" spans="1:6" x14ac:dyDescent="0.3">
      <c r="A4" t="s">
        <v>52</v>
      </c>
      <c r="B4" s="21">
        <f t="shared" ref="B4:B17" si="0">C4/D4</f>
        <v>2.8347860696517411E-3</v>
      </c>
      <c r="C4" s="20">
        <v>498.56799999999998</v>
      </c>
      <c r="D4" s="22">
        <v>175875</v>
      </c>
    </row>
    <row r="5" spans="1:6" x14ac:dyDescent="0.3">
      <c r="A5" t="s">
        <v>51</v>
      </c>
      <c r="B5" s="21">
        <f t="shared" si="0"/>
        <v>2.543419562288297E-3</v>
      </c>
      <c r="C5" s="20">
        <v>473.80599999999998</v>
      </c>
      <c r="D5" s="22">
        <v>186287</v>
      </c>
    </row>
    <row r="6" spans="1:6" x14ac:dyDescent="0.3">
      <c r="A6" t="s">
        <v>50</v>
      </c>
      <c r="B6" s="21">
        <f t="shared" si="0"/>
        <v>2.8809575535623769E-3</v>
      </c>
      <c r="C6" s="20">
        <v>556.96400000000006</v>
      </c>
      <c r="D6" s="22">
        <v>193326</v>
      </c>
    </row>
    <row r="7" spans="1:6" x14ac:dyDescent="0.3">
      <c r="A7" t="s">
        <v>10</v>
      </c>
      <c r="B7" s="21">
        <f t="shared" si="0"/>
        <v>2.774005943463418E-3</v>
      </c>
      <c r="C7" s="20">
        <v>564.74599999999998</v>
      </c>
      <c r="D7" s="22">
        <v>203585</v>
      </c>
    </row>
    <row r="8" spans="1:6" x14ac:dyDescent="0.3">
      <c r="A8" t="s">
        <v>11</v>
      </c>
      <c r="B8" s="21">
        <f t="shared" si="0"/>
        <v>2.3516361193743401E-3</v>
      </c>
      <c r="C8" s="20">
        <v>490.12799999999999</v>
      </c>
      <c r="D8" s="22">
        <v>208420</v>
      </c>
      <c r="F8" s="23"/>
    </row>
    <row r="9" spans="1:6" x14ac:dyDescent="0.3">
      <c r="A9" t="s">
        <v>12</v>
      </c>
      <c r="B9" s="21">
        <f t="shared" si="0"/>
        <v>2.6289418219081844E-3</v>
      </c>
      <c r="C9" s="20">
        <v>587.48700000000008</v>
      </c>
      <c r="D9" s="22">
        <v>223469</v>
      </c>
      <c r="F9" s="23"/>
    </row>
    <row r="10" spans="1:6" x14ac:dyDescent="0.3">
      <c r="A10" t="s">
        <v>13</v>
      </c>
      <c r="B10" s="21">
        <f t="shared" si="0"/>
        <v>2.4441380556403979E-3</v>
      </c>
      <c r="C10" s="20">
        <v>568.15699999999993</v>
      </c>
      <c r="D10" s="22">
        <v>232457</v>
      </c>
      <c r="F10" s="23"/>
    </row>
    <row r="11" spans="1:6" x14ac:dyDescent="0.3">
      <c r="A11" t="s">
        <v>14</v>
      </c>
      <c r="B11" s="21">
        <f t="shared" si="0"/>
        <v>2.4054432879116595E-3</v>
      </c>
      <c r="C11" s="20">
        <v>592.07100000000003</v>
      </c>
      <c r="D11" s="22">
        <v>246138</v>
      </c>
      <c r="F11" s="23"/>
    </row>
    <row r="12" spans="1:6" x14ac:dyDescent="0.3">
      <c r="A12" t="s">
        <v>15</v>
      </c>
      <c r="B12" s="21">
        <f t="shared" si="0"/>
        <v>2.2551102006001249E-3</v>
      </c>
      <c r="C12" s="20">
        <v>592.21900000000005</v>
      </c>
      <c r="D12" s="22">
        <v>262612</v>
      </c>
      <c r="F12" s="23"/>
    </row>
    <row r="13" spans="1:6" x14ac:dyDescent="0.3">
      <c r="A13" t="s">
        <v>16</v>
      </c>
      <c r="B13" s="21">
        <f t="shared" si="0"/>
        <v>2.5713642612118959E-3</v>
      </c>
      <c r="C13" s="20">
        <v>713.46600000000001</v>
      </c>
      <c r="D13" s="22">
        <v>277465.93929237401</v>
      </c>
      <c r="F13" s="23"/>
    </row>
    <row r="14" spans="1:6" x14ac:dyDescent="0.3">
      <c r="A14" t="s">
        <v>17</v>
      </c>
      <c r="B14" s="21">
        <f t="shared" si="0"/>
        <v>2.6461832074673019E-3</v>
      </c>
      <c r="C14" s="20">
        <v>768.39300000000003</v>
      </c>
      <c r="D14" s="22">
        <v>290377.853593682</v>
      </c>
      <c r="F14" s="23"/>
    </row>
    <row r="15" spans="1:6" x14ac:dyDescent="0.3">
      <c r="A15" t="s">
        <v>18</v>
      </c>
      <c r="B15" s="21">
        <f t="shared" si="0"/>
        <v>2.6490259346865909E-3</v>
      </c>
      <c r="C15" s="20">
        <v>808.56799999999998</v>
      </c>
      <c r="D15" s="22">
        <v>305232.194752243</v>
      </c>
      <c r="F15" s="23"/>
    </row>
    <row r="16" spans="1:6" x14ac:dyDescent="0.3">
      <c r="A16" t="s">
        <v>23</v>
      </c>
      <c r="B16" s="21">
        <f t="shared" si="0"/>
        <v>2.6549872462132162E-3</v>
      </c>
      <c r="C16" s="20">
        <v>846.66200000000003</v>
      </c>
      <c r="D16" s="22">
        <v>318894.940534116</v>
      </c>
      <c r="F16" s="23"/>
    </row>
    <row r="17" spans="1:6" x14ac:dyDescent="0.3">
      <c r="A17" t="s">
        <v>38</v>
      </c>
      <c r="B17" s="21">
        <f t="shared" si="0"/>
        <v>2.6547673935324789E-3</v>
      </c>
      <c r="C17" s="20">
        <v>884.04600000000005</v>
      </c>
      <c r="D17" s="22">
        <v>333003.18594906101</v>
      </c>
      <c r="F1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3"/>
  <sheetViews>
    <sheetView workbookViewId="0">
      <selection activeCell="C3" sqref="C3"/>
    </sheetView>
  </sheetViews>
  <sheetFormatPr defaultRowHeight="14.4" x14ac:dyDescent="0.3"/>
  <cols>
    <col min="1" max="1" width="16.44140625" bestFit="1" customWidth="1"/>
    <col min="2" max="2" width="22.33203125" bestFit="1" customWidth="1"/>
    <col min="3" max="3" width="24.44140625" bestFit="1" customWidth="1"/>
    <col min="4" max="4" width="24.5546875" customWidth="1"/>
    <col min="5" max="5" width="24.44140625" bestFit="1" customWidth="1"/>
  </cols>
  <sheetData>
    <row r="2" spans="1:5" x14ac:dyDescent="0.3">
      <c r="A2" s="2" t="s">
        <v>25</v>
      </c>
      <c r="B2" s="2" t="s">
        <v>39</v>
      </c>
      <c r="C2" s="2" t="s">
        <v>22</v>
      </c>
      <c r="D2" s="3" t="s">
        <v>9</v>
      </c>
      <c r="E2" s="3" t="s">
        <v>24</v>
      </c>
    </row>
    <row r="3" spans="1:5" x14ac:dyDescent="0.3">
      <c r="A3" t="s">
        <v>26</v>
      </c>
      <c r="B3" s="6">
        <f>SUM('Compare recent budgets'!C7:C9)</f>
        <v>1897.7559999999999</v>
      </c>
      <c r="C3" s="6">
        <f>SUM('Compare recent budgets'!D7:D9)</f>
        <v>1904.6419999999998</v>
      </c>
      <c r="D3" s="6">
        <f>SUM('Compare recent budgets'!E7:E9)</f>
        <v>1908.9519999999998</v>
      </c>
      <c r="E3" s="6">
        <f>SUM('Compare recent budgets'!F7:F9)</f>
        <v>1888.886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22"/>
  <sheetViews>
    <sheetView showGridLines="0" zoomScale="90" zoomScaleNormal="90" workbookViewId="0">
      <selection activeCell="F13" sqref="F13"/>
    </sheetView>
  </sheetViews>
  <sheetFormatPr defaultRowHeight="14.4" x14ac:dyDescent="0.3"/>
  <cols>
    <col min="1" max="1" width="3.21875" customWidth="1"/>
    <col min="2" max="3" width="14" customWidth="1"/>
    <col min="4" max="5" width="24.44140625" bestFit="1" customWidth="1"/>
    <col min="6" max="6" width="24.33203125" customWidth="1"/>
    <col min="7" max="7" width="10.44140625" bestFit="1" customWidth="1"/>
    <col min="8" max="8" width="17.5546875" bestFit="1" customWidth="1"/>
    <col min="9" max="9" width="1.88671875" customWidth="1"/>
    <col min="10" max="10" width="11.5546875" customWidth="1"/>
    <col min="35" max="35" width="9.109375" customWidth="1"/>
  </cols>
  <sheetData>
    <row r="1" spans="2:42" x14ac:dyDescent="0.3">
      <c r="AE1" t="s">
        <v>7</v>
      </c>
    </row>
    <row r="2" spans="2:42" x14ac:dyDescent="0.3">
      <c r="B2" s="2" t="s">
        <v>8</v>
      </c>
      <c r="C2" s="2" t="s">
        <v>39</v>
      </c>
      <c r="D2" s="2" t="s">
        <v>22</v>
      </c>
      <c r="E2" s="3" t="s">
        <v>9</v>
      </c>
      <c r="F2" s="3" t="s">
        <v>24</v>
      </c>
      <c r="G2" s="14"/>
      <c r="AE2" s="4"/>
    </row>
    <row r="3" spans="2:42" x14ac:dyDescent="0.3">
      <c r="B3" t="s">
        <v>10</v>
      </c>
      <c r="E3" s="5">
        <v>564.74599999999998</v>
      </c>
      <c r="F3" s="6">
        <v>564.74599999999998</v>
      </c>
      <c r="G3" s="7"/>
      <c r="AE3" s="4"/>
    </row>
    <row r="4" spans="2:42" x14ac:dyDescent="0.3">
      <c r="B4" t="s">
        <v>11</v>
      </c>
      <c r="D4" s="6">
        <v>490.12799999999999</v>
      </c>
      <c r="E4" s="5">
        <v>490.12799999999999</v>
      </c>
      <c r="F4" s="6">
        <v>490.12799999999999</v>
      </c>
      <c r="G4" s="7"/>
      <c r="AE4" s="4"/>
    </row>
    <row r="5" spans="2:42" x14ac:dyDescent="0.3">
      <c r="B5" t="s">
        <v>12</v>
      </c>
      <c r="C5" s="6">
        <v>587.48700000000008</v>
      </c>
      <c r="D5" s="6">
        <v>587.48700000000008</v>
      </c>
      <c r="E5" s="5">
        <v>587.48699999999997</v>
      </c>
      <c r="F5" s="8">
        <v>587.48699999999997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4"/>
    </row>
    <row r="6" spans="2:42" x14ac:dyDescent="0.3">
      <c r="B6" t="s">
        <v>13</v>
      </c>
      <c r="C6" s="6">
        <v>568.15699999999993</v>
      </c>
      <c r="D6" s="6">
        <v>568.15699999999993</v>
      </c>
      <c r="E6" s="5">
        <v>568.15700000000004</v>
      </c>
      <c r="F6" s="8">
        <v>588.19899999999996</v>
      </c>
      <c r="G6" s="7"/>
      <c r="AE6" s="4">
        <v>550</v>
      </c>
    </row>
    <row r="7" spans="2:42" s="10" customFormat="1" x14ac:dyDescent="0.3">
      <c r="B7" s="10" t="s">
        <v>14</v>
      </c>
      <c r="C7" s="8">
        <v>592.07100000000003</v>
      </c>
      <c r="D7" s="8">
        <v>592.07100000000003</v>
      </c>
      <c r="E7" s="11">
        <v>589.32600000000002</v>
      </c>
      <c r="F7" s="8">
        <v>602.94200000000001</v>
      </c>
      <c r="G7" s="12"/>
      <c r="AE7" s="4"/>
    </row>
    <row r="8" spans="2:42" s="10" customFormat="1" x14ac:dyDescent="0.3">
      <c r="B8" s="10" t="s">
        <v>15</v>
      </c>
      <c r="C8" s="8">
        <v>592.21900000000005</v>
      </c>
      <c r="D8" s="8">
        <v>601.94399999999996</v>
      </c>
      <c r="E8" s="11">
        <v>659.41700000000003</v>
      </c>
      <c r="F8" s="8">
        <v>635.72199999999998</v>
      </c>
      <c r="G8" s="12"/>
      <c r="H8" s="5"/>
      <c r="J8" s="13"/>
      <c r="AE8" s="4"/>
    </row>
    <row r="9" spans="2:42" x14ac:dyDescent="0.3">
      <c r="B9" t="s">
        <v>16</v>
      </c>
      <c r="C9" s="6">
        <v>713.46600000000001</v>
      </c>
      <c r="D9" s="6">
        <v>710.62699999999995</v>
      </c>
      <c r="E9" s="5">
        <v>660.20899999999995</v>
      </c>
      <c r="F9" s="8">
        <v>650.22199999999998</v>
      </c>
      <c r="G9" s="7"/>
      <c r="J9" s="6"/>
      <c r="AE9" s="4">
        <v>550</v>
      </c>
      <c r="AI9" s="14"/>
      <c r="AP9" s="6"/>
    </row>
    <row r="10" spans="2:42" x14ac:dyDescent="0.3">
      <c r="B10" t="s">
        <v>17</v>
      </c>
      <c r="C10" s="6">
        <v>768.39300000000003</v>
      </c>
      <c r="D10" s="6">
        <v>649.20100000000002</v>
      </c>
      <c r="E10" s="5">
        <v>650.99300000000005</v>
      </c>
      <c r="F10" s="8">
        <v>650.22199999999998</v>
      </c>
      <c r="G10" s="7"/>
      <c r="AE10" s="4"/>
    </row>
    <row r="11" spans="2:42" x14ac:dyDescent="0.3">
      <c r="B11" t="s">
        <v>18</v>
      </c>
      <c r="C11" s="6">
        <v>808.56799999999998</v>
      </c>
      <c r="D11" s="6">
        <v>649.20100000000002</v>
      </c>
      <c r="E11" s="5">
        <v>650.99300000000005</v>
      </c>
      <c r="F11" s="10"/>
      <c r="AE11" s="4"/>
      <c r="AL11" s="6"/>
      <c r="AM11" s="6"/>
      <c r="AN11" s="6"/>
      <c r="AO11" s="6"/>
    </row>
    <row r="12" spans="2:42" x14ac:dyDescent="0.3">
      <c r="B12" t="s">
        <v>23</v>
      </c>
      <c r="C12" s="6">
        <v>846.66200000000003</v>
      </c>
      <c r="D12" s="6">
        <v>649.53499999999997</v>
      </c>
      <c r="AE12" s="4">
        <v>550</v>
      </c>
    </row>
    <row r="13" spans="2:42" x14ac:dyDescent="0.3">
      <c r="B13" t="s">
        <v>38</v>
      </c>
      <c r="C13" s="6">
        <v>884.04600000000005</v>
      </c>
      <c r="J13" s="5"/>
      <c r="K13" s="15"/>
    </row>
    <row r="16" spans="2:42" x14ac:dyDescent="0.3">
      <c r="G16" s="6"/>
      <c r="H16" s="6"/>
    </row>
    <row r="17" spans="7:8" x14ac:dyDescent="0.3">
      <c r="G17" s="6"/>
      <c r="H17" s="6"/>
    </row>
    <row r="18" spans="7:8" x14ac:dyDescent="0.3">
      <c r="G18" s="6"/>
      <c r="H18" s="6"/>
    </row>
    <row r="19" spans="7:8" x14ac:dyDescent="0.3">
      <c r="G19" s="6"/>
      <c r="H19" s="6"/>
    </row>
    <row r="20" spans="7:8" x14ac:dyDescent="0.3">
      <c r="G20" s="6"/>
      <c r="H20" s="6"/>
    </row>
    <row r="21" spans="7:8" x14ac:dyDescent="0.3">
      <c r="G21" s="6"/>
      <c r="H21" s="6"/>
    </row>
    <row r="22" spans="7:8" x14ac:dyDescent="0.3">
      <c r="G22" s="6"/>
      <c r="H22" s="6"/>
    </row>
  </sheetData>
  <pageMargins left="0.7" right="0.7" top="0.75" bottom="0.75" header="0.3" footer="0.3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7"/>
  <sheetViews>
    <sheetView workbookViewId="0">
      <selection activeCell="B34" sqref="B34"/>
    </sheetView>
  </sheetViews>
  <sheetFormatPr defaultRowHeight="14.4" outlineLevelRow="2" x14ac:dyDescent="0.3"/>
  <sheetData>
    <row r="1" spans="1:1" x14ac:dyDescent="0.3">
      <c r="A1" s="1" t="s">
        <v>0</v>
      </c>
    </row>
    <row r="2" spans="1:1" ht="6.75" customHeight="1" x14ac:dyDescent="0.3">
      <c r="A2" s="1"/>
    </row>
    <row r="3" spans="1:1" ht="6.75" customHeight="1" x14ac:dyDescent="0.3">
      <c r="A3" s="1"/>
    </row>
    <row r="4" spans="1:1" x14ac:dyDescent="0.3">
      <c r="A4" s="17" t="s">
        <v>40</v>
      </c>
    </row>
    <row r="5" spans="1:1" x14ac:dyDescent="0.3">
      <c r="A5" s="17" t="s">
        <v>41</v>
      </c>
    </row>
    <row r="6" spans="1:1" x14ac:dyDescent="0.3">
      <c r="A6" s="10" t="s">
        <v>42</v>
      </c>
    </row>
    <row r="7" spans="1:1" x14ac:dyDescent="0.3">
      <c r="A7" s="10" t="s">
        <v>43</v>
      </c>
    </row>
    <row r="8" spans="1:1" hidden="1" outlineLevel="1" x14ac:dyDescent="0.3">
      <c r="A8" s="17" t="s">
        <v>19</v>
      </c>
    </row>
    <row r="9" spans="1:1" hidden="1" outlineLevel="1" x14ac:dyDescent="0.3">
      <c r="A9" s="17" t="s">
        <v>20</v>
      </c>
    </row>
    <row r="10" spans="1:1" hidden="1" outlineLevel="1" x14ac:dyDescent="0.3">
      <c r="A10" s="17" t="s">
        <v>21</v>
      </c>
    </row>
    <row r="11" spans="1:1" hidden="1" outlineLevel="1" x14ac:dyDescent="0.3">
      <c r="A11" s="1"/>
    </row>
    <row r="12" spans="1:1" hidden="1" outlineLevel="2" x14ac:dyDescent="0.3">
      <c r="A12" t="s">
        <v>1</v>
      </c>
    </row>
    <row r="13" spans="1:1" hidden="1" outlineLevel="2" x14ac:dyDescent="0.3">
      <c r="A13" s="16" t="s">
        <v>2</v>
      </c>
    </row>
    <row r="14" spans="1:1" hidden="1" outlineLevel="2" x14ac:dyDescent="0.3">
      <c r="A14" s="16" t="s">
        <v>3</v>
      </c>
    </row>
    <row r="15" spans="1:1" hidden="1" outlineLevel="2" x14ac:dyDescent="0.3">
      <c r="A15" s="16"/>
    </row>
    <row r="16" spans="1:1" hidden="1" outlineLevel="2" x14ac:dyDescent="0.3">
      <c r="A16" t="s">
        <v>4</v>
      </c>
    </row>
    <row r="17" spans="1:1" hidden="1" outlineLevel="2" x14ac:dyDescent="0.3">
      <c r="A17" t="s">
        <v>5</v>
      </c>
    </row>
    <row r="18" spans="1:1" hidden="1" outlineLevel="2" x14ac:dyDescent="0.3">
      <c r="A18" t="s">
        <v>6</v>
      </c>
    </row>
    <row r="19" spans="1:1" collapsed="1" x14ac:dyDescent="0.3"/>
    <row r="20" spans="1:1" x14ac:dyDescent="0.3">
      <c r="A20" t="s">
        <v>27</v>
      </c>
    </row>
    <row r="21" spans="1:1" x14ac:dyDescent="0.3">
      <c r="A21" t="s">
        <v>28</v>
      </c>
    </row>
    <row r="22" spans="1:1" x14ac:dyDescent="0.3">
      <c r="A22" t="s">
        <v>44</v>
      </c>
    </row>
    <row r="23" spans="1:1" x14ac:dyDescent="0.3">
      <c r="A23" t="s">
        <v>45</v>
      </c>
    </row>
    <row r="24" spans="1:1" x14ac:dyDescent="0.3">
      <c r="A24" t="s">
        <v>46</v>
      </c>
    </row>
    <row r="26" spans="1:1" x14ac:dyDescent="0.3">
      <c r="A26" t="s">
        <v>33</v>
      </c>
    </row>
    <row r="27" spans="1:1" x14ac:dyDescent="0.3">
      <c r="A27" t="s">
        <v>37</v>
      </c>
    </row>
  </sheetData>
  <hyperlinks>
    <hyperlink ref="A13" r:id="rId1" xr:uid="{00000000-0004-0000-0500-000000000000}"/>
    <hyperlink ref="A14" r:id="rId2" xr:uid="{00000000-0004-0000-05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2018 budget</vt:lpstr>
      <vt:lpstr>Inflation Adjusted</vt:lpstr>
      <vt:lpstr>ODA GNI</vt:lpstr>
      <vt:lpstr>Triennium Sums</vt:lpstr>
      <vt:lpstr>Compare recent budgets</vt:lpstr>
      <vt:lpstr>Data sources</vt:lpstr>
      <vt:lpstr>'2018 budget'!Print_Area</vt:lpstr>
      <vt:lpstr>'Compare recent budgets'!Print_Area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</cp:lastModifiedBy>
  <dcterms:created xsi:type="dcterms:W3CDTF">2016-05-29T04:06:39Z</dcterms:created>
  <dcterms:modified xsi:type="dcterms:W3CDTF">2018-06-04T07:35:27Z</dcterms:modified>
</cp:coreProperties>
</file>